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cuments\"/>
    </mc:Choice>
  </mc:AlternateContent>
  <bookViews>
    <workbookView xWindow="0" yWindow="0" windowWidth="21600" windowHeight="97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E8" i="1" s="1"/>
  <c r="F8" i="1" s="1"/>
  <c r="D6" i="1"/>
  <c r="E6" i="1" s="1"/>
  <c r="F6" i="1" s="1"/>
  <c r="D4" i="1"/>
  <c r="E4" i="1" s="1"/>
  <c r="F4" i="1" s="1"/>
  <c r="E3" i="1"/>
  <c r="F3" i="1" s="1"/>
  <c r="D3" i="1"/>
  <c r="D9" i="1" s="1"/>
  <c r="E9" i="1" s="1"/>
  <c r="F9" i="1" s="1"/>
  <c r="D5" i="1" l="1"/>
  <c r="E5" i="1" s="1"/>
  <c r="F5" i="1" s="1"/>
  <c r="C3" i="1" s="1"/>
  <c r="D7" i="1"/>
  <c r="E7" i="1" s="1"/>
  <c r="F7" i="1" s="1"/>
</calcChain>
</file>

<file path=xl/sharedStrings.xml><?xml version="1.0" encoding="utf-8"?>
<sst xmlns="http://schemas.openxmlformats.org/spreadsheetml/2006/main" count="5" uniqueCount="5">
  <si>
    <t>TÍNH THUẾ THU NHẬP CÁ NHÂN TỪ TIỀN LƯƠNG, TIỀN CÔNG NĂM 2024</t>
  </si>
  <si>
    <t>Thu nhập tính thuế hàng tháng
(VNĐ)</t>
  </si>
  <si>
    <t>Số người phụ thuộc
(VNĐ)</t>
  </si>
  <si>
    <t>Số thuế thu nhập cá nhân phải nộp
(VNĐ)</t>
  </si>
  <si>
    <r>
      <rPr>
        <b/>
        <sz val="12"/>
        <color indexed="10"/>
        <rFont val="Arial"/>
        <family val="2"/>
      </rPr>
      <t>Lưu ý:</t>
    </r>
    <r>
      <rPr>
        <b/>
        <sz val="12"/>
        <color indexed="8"/>
        <rFont val="Arial"/>
        <family val="2"/>
      </rPr>
      <t xml:space="preserve">
</t>
    </r>
    <r>
      <rPr>
        <sz val="12"/>
        <color indexed="8"/>
        <rFont val="Arial"/>
        <family val="2"/>
      </rPr>
      <t xml:space="preserve">
(1) Chỉ cần nhập thu nhập tính thuế hàng tháng tại ô A3 (màu vàng) và số người phụ thuộc 
tại ô B3 (màu xanh) thì sẽ ra số thuế thu nhập cá nhân phải nộp trong tháng tại ô C3 (màu hồng).
(2) Thu nhập tính thuế đối với thu nhập từ kinh doanh, tiền lương, tiền công là </t>
    </r>
    <r>
      <rPr>
        <sz val="12"/>
        <color indexed="10"/>
        <rFont val="Arial"/>
        <family val="2"/>
      </rPr>
      <t>tổng thu nhập chịu thuế quy định tại Điều 10 và Điều 11</t>
    </r>
    <r>
      <rPr>
        <sz val="12"/>
        <color indexed="8"/>
        <rFont val="Arial"/>
        <family val="2"/>
      </rPr>
      <t xml:space="preserve"> của Luật thuế thu nhập cá nhân, </t>
    </r>
    <r>
      <rPr>
        <sz val="12"/>
        <color indexed="10"/>
        <rFont val="Arial"/>
        <family val="2"/>
      </rPr>
      <t>trừ các khoản</t>
    </r>
    <r>
      <rPr>
        <sz val="12"/>
        <color indexed="8"/>
        <rFont val="Arial"/>
        <family val="2"/>
      </rPr>
      <t xml:space="preserve"> đóng góp bảo hiểm xã hội, bảo hiểm y tế, bảo hiểm thất nghiệp, bảo hiểm trách nhiệm nghề nghiệp đối với một số ngành, nghề phải tham gia bảo hiểm bắt buộc, quỹ hưu trí tự nguyện, các khoản giảm trừ quy định tại Điều 19 và Điều 20 của Luật thuế TNCN (nhưng </t>
    </r>
    <r>
      <rPr>
        <sz val="12"/>
        <color indexed="10"/>
        <rFont val="Arial"/>
        <family val="2"/>
      </rPr>
      <t>chưa trừ khoản giảm trừ gia cảnh với người phụ thuộc</t>
    </r>
    <r>
      <rPr>
        <sz val="12"/>
        <color indexed="8"/>
        <rFont val="Arial"/>
        <family val="2"/>
      </rPr>
      <t xml:space="preserve">).
Ví dụ: Tháng 01/2024, anh VT nhận được các khoản thu nhập sau:
- Lương theo ngày công: 20.000.000 đồng.
- Tiền thưởng: 5.000.000 đồng.
- Anh VT đóng các khoản bảo hiểm bắt buộc trên mức lương 20.000.000; do đó, anh VT trích tiền đóng bảo hiểm từ lương là: 2.100.000 đồng.
&gt;&gt; </t>
    </r>
    <r>
      <rPr>
        <sz val="12"/>
        <color indexed="10"/>
        <rFont val="Arial"/>
        <family val="2"/>
      </rPr>
      <t>Thu nhập tính thuế tại ô A3 (màu vàng)</t>
    </r>
    <r>
      <rPr>
        <sz val="12"/>
        <color indexed="8"/>
        <rFont val="Arial"/>
        <family val="2"/>
      </rPr>
      <t xml:space="preserve"> = 20.000.000 + 5.000.000 - 2.100.000 = 22.900.000 đồng.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</si>
</sst>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5" formatCode="_(* #,##0_);_(* \(#,##0\);_(* &quot;-&quot;??_);_(@_)"/>
  </numFmts>
  <fonts count="11" x14ac:knownFonts="1">
    <font>
      <sz val="11"/>
      <color theme="1"/>
      <name val="Calibri"/>
      <family val="2"/>
      <charset val="163"/>
      <scheme val="minor"/>
    </font>
    <font>
      <sz val="11"/>
      <color theme="1"/>
      <name val="Calibri"/>
      <family val="2"/>
      <charset val="163"/>
      <scheme val="minor"/>
    </font>
    <font>
      <b/>
      <sz val="12"/>
      <color theme="1"/>
      <name val="Arial"/>
      <family val="2"/>
    </font>
    <font>
      <sz val="12"/>
      <color theme="1"/>
      <name val="Arial"/>
      <family val="2"/>
    </font>
    <font>
      <sz val="12"/>
      <color rgb="FFFF0000"/>
      <name val="Arial"/>
      <family val="2"/>
    </font>
    <font>
      <sz val="12"/>
      <color theme="0"/>
      <name val="Arial"/>
      <family val="2"/>
    </font>
    <font>
      <sz val="12"/>
      <color indexed="8"/>
      <name val="Arial"/>
      <family val="2"/>
    </font>
    <font>
      <b/>
      <sz val="12"/>
      <color indexed="10"/>
      <name val="Arial"/>
      <family val="2"/>
    </font>
    <font>
      <b/>
      <sz val="12"/>
      <color indexed="8"/>
      <name val="Arial"/>
      <family val="2"/>
    </font>
    <font>
      <sz val="12"/>
      <color indexed="10"/>
      <name val="Arial"/>
      <family val="2"/>
    </font>
    <font>
      <sz val="12"/>
      <name val="Arial"/>
      <family val="2"/>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33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2" fillId="2" borderId="1" xfId="0" applyFont="1" applyFill="1" applyBorder="1" applyAlignment="1">
      <alignment horizontal="center"/>
    </xf>
    <xf numFmtId="0" fontId="3" fillId="2" borderId="1" xfId="0" applyFont="1" applyFill="1" applyBorder="1" applyAlignment="1">
      <alignment horizontal="center"/>
    </xf>
    <xf numFmtId="0" fontId="3" fillId="0" borderId="0" xfId="0" applyFont="1"/>
    <xf numFmtId="0" fontId="2" fillId="0" borderId="1" xfId="0" applyFont="1" applyBorder="1" applyAlignment="1">
      <alignment horizontal="center" vertical="center" wrapText="1"/>
    </xf>
    <xf numFmtId="0" fontId="4" fillId="0" borderId="0" xfId="0" applyFont="1"/>
    <xf numFmtId="165" fontId="3" fillId="3" borderId="2" xfId="1" applyNumberFormat="1" applyFont="1" applyFill="1" applyBorder="1" applyAlignment="1">
      <alignment horizontal="center" vertical="center"/>
    </xf>
    <xf numFmtId="0" fontId="3" fillId="4" borderId="1" xfId="0" applyFont="1" applyFill="1" applyBorder="1" applyAlignment="1">
      <alignment horizontal="center" vertical="center"/>
    </xf>
    <xf numFmtId="0" fontId="5" fillId="0" borderId="0" xfId="0" applyFont="1"/>
    <xf numFmtId="165" fontId="3" fillId="3" borderId="3" xfId="1" applyNumberFormat="1" applyFont="1" applyFill="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10" fillId="0" borderId="0" xfId="0" applyFont="1"/>
    <xf numFmtId="165" fontId="3" fillId="5" borderId="1" xfId="1" applyNumberFormat="1"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C2" sqref="C2"/>
    </sheetView>
  </sheetViews>
  <sheetFormatPr defaultRowHeight="15" x14ac:dyDescent="0.25"/>
  <cols>
    <col min="1" max="1" width="48.5703125" customWidth="1"/>
    <col min="2" max="2" width="75" customWidth="1"/>
    <col min="3" max="3" width="109.85546875" customWidth="1"/>
  </cols>
  <sheetData>
    <row r="1" spans="1:6" ht="15.75" x14ac:dyDescent="0.25">
      <c r="A1" s="1" t="s">
        <v>0</v>
      </c>
      <c r="B1" s="2"/>
      <c r="C1" s="2"/>
      <c r="D1" s="3"/>
      <c r="E1" s="3"/>
      <c r="F1" s="3"/>
    </row>
    <row r="2" spans="1:6" ht="141.75" x14ac:dyDescent="0.25">
      <c r="A2" s="4" t="s">
        <v>1</v>
      </c>
      <c r="B2" s="4" t="s">
        <v>2</v>
      </c>
      <c r="C2" s="4" t="s">
        <v>3</v>
      </c>
      <c r="D2" s="3"/>
      <c r="E2" s="3"/>
      <c r="F2" s="5"/>
    </row>
    <row r="3" spans="1:6" ht="15.75" x14ac:dyDescent="0.25">
      <c r="A3" s="6">
        <v>22900000</v>
      </c>
      <c r="B3" s="7">
        <v>0</v>
      </c>
      <c r="C3" s="13">
        <f>SUM(F3:F9)</f>
        <v>1035000</v>
      </c>
      <c r="D3" s="8">
        <f>A3-11000000-(B3*4400000)</f>
        <v>11900000</v>
      </c>
      <c r="E3" s="8">
        <f>IF(D3&lt;0,0,IF(D3&lt;5000000,D3,5000000))</f>
        <v>5000000</v>
      </c>
      <c r="F3" s="8">
        <f>E3*5%</f>
        <v>250000</v>
      </c>
    </row>
    <row r="4" spans="1:6" ht="15.75" x14ac:dyDescent="0.25">
      <c r="A4" s="9"/>
      <c r="B4" s="7"/>
      <c r="C4" s="13"/>
      <c r="D4" s="8">
        <f>D3-5000000</f>
        <v>6900000</v>
      </c>
      <c r="E4" s="8">
        <f>IF(D4&lt;0,0,IF(D4&lt;5000000,D4,5000000))</f>
        <v>5000000</v>
      </c>
      <c r="F4" s="8">
        <f>E4*10%</f>
        <v>500000</v>
      </c>
    </row>
    <row r="5" spans="1:6" ht="15.75" x14ac:dyDescent="0.25">
      <c r="A5" s="10" t="s">
        <v>4</v>
      </c>
      <c r="B5" s="10"/>
      <c r="C5" s="10"/>
      <c r="D5" s="8">
        <f>D3-10000000</f>
        <v>1900000</v>
      </c>
      <c r="E5" s="8">
        <f>IF(D5&lt;0,0,IF(D5&lt;8000000,D5,8000000))</f>
        <v>1900000</v>
      </c>
      <c r="F5" s="8">
        <f>E5*15%</f>
        <v>285000</v>
      </c>
    </row>
    <row r="6" spans="1:6" ht="15.75" x14ac:dyDescent="0.25">
      <c r="A6" s="11"/>
      <c r="B6" s="11"/>
      <c r="C6" s="11"/>
      <c r="D6" s="8">
        <f>D3-18000000</f>
        <v>-6100000</v>
      </c>
      <c r="E6" s="8">
        <f>IF(D6&lt;0,0,IF(D6&lt;14000000,D6,14000000))</f>
        <v>0</v>
      </c>
      <c r="F6" s="8">
        <f>E6*20%</f>
        <v>0</v>
      </c>
    </row>
    <row r="7" spans="1:6" ht="15.75" x14ac:dyDescent="0.25">
      <c r="A7" s="11"/>
      <c r="B7" s="11"/>
      <c r="C7" s="11"/>
      <c r="D7" s="8">
        <f>D3-32000000</f>
        <v>-20100000</v>
      </c>
      <c r="E7" s="8">
        <f>IF(D7&lt;0,0,IF(D7&lt;20000000,D7,20000000))</f>
        <v>0</v>
      </c>
      <c r="F7" s="8">
        <f>E7*25%</f>
        <v>0</v>
      </c>
    </row>
    <row r="8" spans="1:6" ht="15.75" x14ac:dyDescent="0.25">
      <c r="A8" s="11"/>
      <c r="B8" s="11"/>
      <c r="C8" s="11"/>
      <c r="D8" s="8">
        <f>D3-52000000</f>
        <v>-40100000</v>
      </c>
      <c r="E8" s="8">
        <f>IF(D8&lt;0,0,IF(D8&lt;28000000,D8,28000000))</f>
        <v>0</v>
      </c>
      <c r="F8" s="8">
        <f>E8*30%</f>
        <v>0</v>
      </c>
    </row>
    <row r="9" spans="1:6" ht="15.75" x14ac:dyDescent="0.25">
      <c r="A9" s="11"/>
      <c r="B9" s="11"/>
      <c r="C9" s="11"/>
      <c r="D9" s="8">
        <f>D3-80000000</f>
        <v>-68100000</v>
      </c>
      <c r="E9" s="8">
        <f>IF(D9&lt;0,0,D9)</f>
        <v>0</v>
      </c>
      <c r="F9" s="8">
        <f>E9*35%</f>
        <v>0</v>
      </c>
    </row>
    <row r="10" spans="1:6" ht="15.75" x14ac:dyDescent="0.25">
      <c r="A10" s="11"/>
      <c r="B10" s="11"/>
      <c r="C10" s="11"/>
      <c r="D10" s="12"/>
      <c r="E10" s="12"/>
      <c r="F10" s="5"/>
    </row>
    <row r="11" spans="1:6" ht="15.75" x14ac:dyDescent="0.25">
      <c r="A11" s="11"/>
      <c r="B11" s="11"/>
      <c r="C11" s="11"/>
      <c r="D11" s="12"/>
      <c r="E11" s="12"/>
      <c r="F11" s="5"/>
    </row>
    <row r="12" spans="1:6" ht="15.75" x14ac:dyDescent="0.25">
      <c r="A12" s="11"/>
      <c r="B12" s="11"/>
      <c r="C12" s="11"/>
      <c r="D12" s="12"/>
      <c r="E12" s="12"/>
      <c r="F12" s="5"/>
    </row>
    <row r="13" spans="1:6" ht="15.75" x14ac:dyDescent="0.25">
      <c r="A13" s="11"/>
      <c r="B13" s="11"/>
      <c r="C13" s="11"/>
      <c r="D13" s="12"/>
      <c r="E13" s="12"/>
      <c r="F13" s="5"/>
    </row>
    <row r="14" spans="1:6" ht="15.75" x14ac:dyDescent="0.25">
      <c r="A14" s="11"/>
      <c r="B14" s="11"/>
      <c r="C14" s="11"/>
      <c r="D14" s="3"/>
      <c r="E14" s="3"/>
      <c r="F14" s="5"/>
    </row>
    <row r="15" spans="1:6" ht="15.75" x14ac:dyDescent="0.25">
      <c r="A15" s="11"/>
      <c r="B15" s="11"/>
      <c r="C15" s="11"/>
      <c r="D15" s="3"/>
      <c r="E15" s="3"/>
      <c r="F15" s="5"/>
    </row>
    <row r="16" spans="1:6" ht="43.5" customHeight="1" x14ac:dyDescent="0.25">
      <c r="A16" s="11"/>
      <c r="B16" s="11"/>
      <c r="C16" s="11"/>
      <c r="D16" s="3"/>
      <c r="E16" s="3"/>
      <c r="F16" s="3"/>
    </row>
  </sheetData>
  <mergeCells count="5">
    <mergeCell ref="A1:C1"/>
    <mergeCell ref="A3:A4"/>
    <mergeCell ref="B3:B4"/>
    <mergeCell ref="C3:C4"/>
    <mergeCell ref="A5: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2024-01-17T10:48:47Z</dcterms:created>
  <dcterms:modified xsi:type="dcterms:W3CDTF">2024-01-17T10:50:29Z</dcterms:modified>
</cp:coreProperties>
</file>